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ckwoodk\Documents\Docs\Professional Development\"/>
    </mc:Choice>
  </mc:AlternateContent>
  <bookViews>
    <workbookView xWindow="0" yWindow="0" windowWidth="23040" windowHeight="8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3" i="1"/>
  <c r="E22" i="1"/>
  <c r="E21" i="1"/>
  <c r="E18" i="1"/>
  <c r="E17" i="1"/>
  <c r="E15" i="1" l="1"/>
  <c r="E14" i="1"/>
  <c r="E13" i="1"/>
  <c r="E10" i="1"/>
  <c r="E9" i="1"/>
  <c r="E6" i="1"/>
  <c r="E7" i="1"/>
  <c r="E5" i="1"/>
  <c r="D22" i="1"/>
  <c r="D14" i="1"/>
  <c r="D6" i="1"/>
  <c r="D7" i="1"/>
  <c r="D10" i="1" s="1"/>
  <c r="D13" i="1" s="1"/>
  <c r="C22" i="1"/>
  <c r="C14" i="1"/>
  <c r="C13" i="1"/>
  <c r="C10" i="1"/>
  <c r="C7" i="1"/>
  <c r="C6" i="1"/>
  <c r="B22" i="1"/>
  <c r="B21" i="1"/>
  <c r="B23" i="1" s="1"/>
  <c r="B26" i="1" s="1"/>
  <c r="B18" i="1"/>
  <c r="B15" i="1"/>
  <c r="B14" i="1"/>
  <c r="B13" i="1"/>
  <c r="B10" i="1"/>
  <c r="B7" i="1"/>
  <c r="B6" i="1"/>
  <c r="D15" i="1" l="1"/>
  <c r="D18" i="1" s="1"/>
  <c r="D21" i="1" s="1"/>
  <c r="C15" i="1"/>
  <c r="C18" i="1" s="1"/>
  <c r="C21" i="1" s="1"/>
  <c r="C23" i="1" s="1"/>
  <c r="C26" i="1" s="1"/>
  <c r="D23" i="1" l="1"/>
  <c r="D26" i="1" s="1"/>
</calcChain>
</file>

<file path=xl/sharedStrings.xml><?xml version="1.0" encoding="utf-8"?>
<sst xmlns="http://schemas.openxmlformats.org/spreadsheetml/2006/main" count="23" uniqueCount="20">
  <si>
    <t>Professional Development Funds for Faculty</t>
  </si>
  <si>
    <t>2016/17</t>
  </si>
  <si>
    <t>2015/16 Carryover</t>
  </si>
  <si>
    <t>2016/17 Allocation</t>
  </si>
  <si>
    <t>Total Available</t>
  </si>
  <si>
    <t>2016/17 Spent</t>
  </si>
  <si>
    <t>2016/17 Balance</t>
  </si>
  <si>
    <t>14002 Sky</t>
  </si>
  <si>
    <t>2017/18</t>
  </si>
  <si>
    <t>2016/17 Carryover</t>
  </si>
  <si>
    <t>2017/18 Allocation</t>
  </si>
  <si>
    <t>2017/18 Spent</t>
  </si>
  <si>
    <t>2017/18 Balance</t>
  </si>
  <si>
    <t>2018/19</t>
  </si>
  <si>
    <t>2017/18 Carryover</t>
  </si>
  <si>
    <t>2018/19 Allocation</t>
  </si>
  <si>
    <t>2018/19 Spent</t>
  </si>
  <si>
    <t>14003 Can</t>
  </si>
  <si>
    <t>14004 CSM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</si>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</sst>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44" fontId="0" fillId="0" borderId="0" xfId="0" applyNumberFormat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I20" sqref="I20"/>
    </sheetView>
  </sheetViews>
  <sheetFormatPr defaultRowHeight="14.4" x14ac:dyDescent="0.3"/>
  <cols>
    <col min="1" max="1" width="16.77734375" customWidth="1"/>
    <col min="2" max="2" width="12.44140625" style="1" bestFit="1" customWidth="1"/>
    <col min="3" max="5" width="12.44140625" bestFit="1" customWidth="1"/>
  </cols>
  <sheetData>
    <row r="1" spans="1:5" x14ac:dyDescent="0.3">
      <c r="A1" s="3" t="s">
        <v>0</v>
      </c>
    </row>
    <row r="2" spans="1:5" x14ac:dyDescent="0.3">
      <c r="A2" s="5">
        <v>43382</v>
      </c>
    </row>
    <row r="4" spans="1:5" x14ac:dyDescent="0.3">
      <c r="A4" s="3" t="s">
        <v>1</v>
      </c>
      <c r="B4" s="4" t="s">
        <v>7</v>
      </c>
      <c r="C4" s="3" t="s">
        <v>17</v>
      </c>
      <c r="D4" s="3" t="s">
        <v>18</v>
      </c>
      <c r="E4" s="3" t="s">
        <v>19</v>
      </c>
    </row>
    <row r="5" spans="1:5" x14ac:dyDescent="0.3">
      <c r="A5" t="s">
        <v>2</v>
      </c>
      <c r="B5" s="1">
        <v>132554.07</v>
      </c>
      <c r="C5" s="1">
        <v>91436.38</v>
      </c>
      <c r="D5" s="1">
        <v>126336.34</v>
      </c>
      <c r="E5" s="6">
        <f>SUM(B5:D5)</f>
        <v>350326.79000000004</v>
      </c>
    </row>
    <row r="6" spans="1:5" x14ac:dyDescent="0.3">
      <c r="A6" t="s">
        <v>3</v>
      </c>
      <c r="B6" s="2">
        <f>229171.14-B5</f>
        <v>96617.07</v>
      </c>
      <c r="C6" s="2">
        <f>152382.1-C5</f>
        <v>60945.72</v>
      </c>
      <c r="D6" s="2">
        <f>223459.47-D5</f>
        <v>97123.13</v>
      </c>
      <c r="E6" s="7">
        <f t="shared" ref="E6:E7" si="0">SUM(B6:D6)</f>
        <v>254685.92</v>
      </c>
    </row>
    <row r="7" spans="1:5" x14ac:dyDescent="0.3">
      <c r="A7" t="s">
        <v>4</v>
      </c>
      <c r="B7" s="1">
        <f>SUM(B5:B6)</f>
        <v>229171.14</v>
      </c>
      <c r="C7" s="1">
        <f>SUM(C5:C6)</f>
        <v>152382.1</v>
      </c>
      <c r="D7" s="1">
        <f>SUM(D5:D6)</f>
        <v>223459.47</v>
      </c>
      <c r="E7" s="6">
        <f t="shared" si="0"/>
        <v>605012.71</v>
      </c>
    </row>
    <row r="8" spans="1:5" x14ac:dyDescent="0.3">
      <c r="C8" s="1"/>
      <c r="D8" s="1"/>
    </row>
    <row r="9" spans="1:5" x14ac:dyDescent="0.3">
      <c r="A9" t="s">
        <v>5</v>
      </c>
      <c r="B9" s="1">
        <v>100312.63</v>
      </c>
      <c r="C9" s="1">
        <v>68392.31</v>
      </c>
      <c r="D9" s="1">
        <v>94624.59</v>
      </c>
      <c r="E9" s="6">
        <f>SUM(B9:D9)</f>
        <v>263329.53000000003</v>
      </c>
    </row>
    <row r="10" spans="1:5" x14ac:dyDescent="0.3">
      <c r="A10" s="3" t="s">
        <v>6</v>
      </c>
      <c r="B10" s="4">
        <f>+B7-B9</f>
        <v>128858.51000000001</v>
      </c>
      <c r="C10" s="4">
        <f>+C7-C9</f>
        <v>83989.790000000008</v>
      </c>
      <c r="D10" s="4">
        <f>+D7-D9</f>
        <v>128834.88</v>
      </c>
      <c r="E10" s="4">
        <f>+E7-E9</f>
        <v>341683.17999999993</v>
      </c>
    </row>
    <row r="11" spans="1:5" x14ac:dyDescent="0.3">
      <c r="C11" s="1"/>
      <c r="D11" s="1"/>
    </row>
    <row r="12" spans="1:5" x14ac:dyDescent="0.3">
      <c r="A12" s="3" t="s">
        <v>8</v>
      </c>
      <c r="C12" s="1"/>
      <c r="D12" s="1"/>
    </row>
    <row r="13" spans="1:5" x14ac:dyDescent="0.3">
      <c r="A13" t="s">
        <v>9</v>
      </c>
      <c r="B13" s="1">
        <f>+B10</f>
        <v>128858.51000000001</v>
      </c>
      <c r="C13" s="1">
        <f>+C10</f>
        <v>83989.790000000008</v>
      </c>
      <c r="D13" s="1">
        <f>+D10</f>
        <v>128834.88</v>
      </c>
      <c r="E13" s="6">
        <f t="shared" ref="E13:E15" si="1">SUM(B13:D13)</f>
        <v>341683.18000000005</v>
      </c>
    </row>
    <row r="14" spans="1:5" x14ac:dyDescent="0.3">
      <c r="A14" t="s">
        <v>10</v>
      </c>
      <c r="B14" s="2">
        <f>231935.53-B13</f>
        <v>103077.01999999999</v>
      </c>
      <c r="C14" s="2">
        <f>150714.83-C13</f>
        <v>66725.039999999979</v>
      </c>
      <c r="D14" s="2">
        <f>238063.14-D13</f>
        <v>109228.26000000001</v>
      </c>
      <c r="E14" s="7">
        <f t="shared" si="1"/>
        <v>279030.31999999995</v>
      </c>
    </row>
    <row r="15" spans="1:5" x14ac:dyDescent="0.3">
      <c r="A15" t="s">
        <v>4</v>
      </c>
      <c r="B15" s="1">
        <f>SUM(B13:B14)</f>
        <v>231935.53</v>
      </c>
      <c r="C15" s="1">
        <f>SUM(C13:C14)</f>
        <v>150714.82999999999</v>
      </c>
      <c r="D15" s="1">
        <f>SUM(D13:D14)</f>
        <v>238063.14</v>
      </c>
      <c r="E15" s="6">
        <f t="shared" si="1"/>
        <v>620713.5</v>
      </c>
    </row>
    <row r="16" spans="1:5" x14ac:dyDescent="0.3">
      <c r="C16" s="1"/>
      <c r="D16" s="1"/>
    </row>
    <row r="17" spans="1:5" x14ac:dyDescent="0.3">
      <c r="A17" t="s">
        <v>11</v>
      </c>
      <c r="B17" s="1">
        <v>94920.45</v>
      </c>
      <c r="C17" s="1">
        <v>125249.65</v>
      </c>
      <c r="D17" s="1">
        <v>195082.74</v>
      </c>
      <c r="E17" s="6">
        <f>SUM(B17:D17)</f>
        <v>415252.83999999997</v>
      </c>
    </row>
    <row r="18" spans="1:5" x14ac:dyDescent="0.3">
      <c r="A18" s="3" t="s">
        <v>12</v>
      </c>
      <c r="B18" s="4">
        <f>+B15-B17</f>
        <v>137015.08000000002</v>
      </c>
      <c r="C18" s="4">
        <f>+C15-C17</f>
        <v>25465.179999999993</v>
      </c>
      <c r="D18" s="4">
        <f>+D15-D17</f>
        <v>42980.400000000023</v>
      </c>
      <c r="E18" s="4">
        <f>+E15-E17</f>
        <v>205460.66000000003</v>
      </c>
    </row>
    <row r="19" spans="1:5" x14ac:dyDescent="0.3">
      <c r="C19" s="1"/>
      <c r="D19" s="1"/>
    </row>
    <row r="20" spans="1:5" x14ac:dyDescent="0.3">
      <c r="A20" s="3" t="s">
        <v>13</v>
      </c>
      <c r="C20" s="1"/>
      <c r="D20" s="1"/>
    </row>
    <row r="21" spans="1:5" x14ac:dyDescent="0.3">
      <c r="A21" t="s">
        <v>14</v>
      </c>
      <c r="B21" s="1">
        <f>+B18</f>
        <v>137015.08000000002</v>
      </c>
      <c r="C21" s="1">
        <f>+C18</f>
        <v>25465.179999999993</v>
      </c>
      <c r="D21" s="1">
        <f>+D18</f>
        <v>42980.400000000023</v>
      </c>
      <c r="E21" s="1">
        <f>+E18</f>
        <v>205460.66000000003</v>
      </c>
    </row>
    <row r="22" spans="1:5" x14ac:dyDescent="0.3">
      <c r="A22" t="s">
        <v>15</v>
      </c>
      <c r="B22" s="2">
        <f>255288.5-B21</f>
        <v>118273.41999999998</v>
      </c>
      <c r="C22" s="2">
        <f>98613.82-C21</f>
        <v>73148.640000000014</v>
      </c>
      <c r="D22" s="2">
        <f>164327.04-D21</f>
        <v>121346.63999999998</v>
      </c>
      <c r="E22" s="7">
        <f>SUM(B22:D22)</f>
        <v>312768.69999999995</v>
      </c>
    </row>
    <row r="23" spans="1:5" x14ac:dyDescent="0.3">
      <c r="A23" t="s">
        <v>4</v>
      </c>
      <c r="B23" s="1">
        <f>SUM(B21:B22)</f>
        <v>255288.5</v>
      </c>
      <c r="C23" s="1">
        <f>SUM(C21:C22)</f>
        <v>98613.82</v>
      </c>
      <c r="D23" s="1">
        <f>SUM(D21:D22)</f>
        <v>164327.04000000001</v>
      </c>
      <c r="E23" s="1">
        <f>SUM(E21:E22)</f>
        <v>518229.36</v>
      </c>
    </row>
    <row r="24" spans="1:5" x14ac:dyDescent="0.3">
      <c r="C24" s="1"/>
      <c r="D24" s="1"/>
    </row>
    <row r="25" spans="1:5" x14ac:dyDescent="0.3">
      <c r="A25" t="s">
        <v>16</v>
      </c>
      <c r="C25" s="1"/>
      <c r="D25" s="1"/>
    </row>
    <row r="26" spans="1:5" x14ac:dyDescent="0.3">
      <c r="A26" s="3" t="s">
        <v>12</v>
      </c>
      <c r="B26" s="4">
        <f>+B23-B25</f>
        <v>255288.5</v>
      </c>
      <c r="C26" s="4">
        <f>+C23-C25</f>
        <v>98613.82</v>
      </c>
      <c r="D26" s="4">
        <f>+D23-D25</f>
        <v>164327.04000000001</v>
      </c>
      <c r="E26" s="4">
        <f>+E23-E25</f>
        <v>518229.36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Blackwood, Kathy</dc:creator>
  <cp:lastModifiedBy>Blackwood, Kathy</cp:lastModifiedBy>
  <dcterms:created xsi:type="dcterms:W3CDTF">2018-10-09T21:41:23Z</dcterms:created>
  <dcterms:modified xsi:type="dcterms:W3CDTF">2018-10-09T22:47:46Z</dcterms:modified>
</cp:coreProperties>
</file>